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815" windowHeight="7395" activeTab="1"/>
  </bookViews>
  <sheets>
    <sheet name="X" sheetId="1" r:id="rId1"/>
    <sheet name="XII" sheetId="5" r:id="rId2"/>
  </sheets>
  <calcPr calcId="145621"/>
</workbook>
</file>

<file path=xl/calcChain.xml><?xml version="1.0" encoding="utf-8"?>
<calcChain xmlns="http://schemas.openxmlformats.org/spreadsheetml/2006/main">
  <c r="L36" i="5" l="1"/>
  <c r="V36" i="5" s="1"/>
  <c r="K36" i="5"/>
  <c r="U36" i="5" s="1"/>
  <c r="J36" i="5"/>
  <c r="T36" i="5" s="1"/>
  <c r="I36" i="5"/>
  <c r="S36" i="5" s="1"/>
  <c r="H36" i="5"/>
  <c r="R36" i="5" s="1"/>
  <c r="G36" i="5"/>
  <c r="Q36" i="5" s="1"/>
  <c r="F36" i="5"/>
  <c r="P36" i="5" s="1"/>
  <c r="E36" i="5"/>
  <c r="O36" i="5" s="1"/>
  <c r="D36" i="5"/>
  <c r="N36" i="5" s="1"/>
  <c r="V35" i="5"/>
  <c r="U35" i="5"/>
  <c r="T35" i="5"/>
  <c r="S35" i="5"/>
  <c r="R35" i="5"/>
  <c r="Q35" i="5"/>
  <c r="P35" i="5"/>
  <c r="O35" i="5"/>
  <c r="N35" i="5"/>
  <c r="M35" i="5"/>
  <c r="V34" i="5"/>
  <c r="U34" i="5"/>
  <c r="T34" i="5"/>
  <c r="S34" i="5"/>
  <c r="R34" i="5"/>
  <c r="Q34" i="5"/>
  <c r="P34" i="5"/>
  <c r="O34" i="5"/>
  <c r="N34" i="5"/>
  <c r="M34" i="5"/>
  <c r="V33" i="5"/>
  <c r="U33" i="5"/>
  <c r="T33" i="5"/>
  <c r="S33" i="5"/>
  <c r="R33" i="5"/>
  <c r="Q33" i="5"/>
  <c r="P33" i="5"/>
  <c r="O33" i="5"/>
  <c r="N33" i="5"/>
  <c r="M33" i="5"/>
  <c r="V32" i="5"/>
  <c r="U32" i="5"/>
  <c r="T32" i="5"/>
  <c r="S32" i="5"/>
  <c r="R32" i="5"/>
  <c r="Q32" i="5"/>
  <c r="P32" i="5"/>
  <c r="O32" i="5"/>
  <c r="N32" i="5"/>
  <c r="M32" i="5"/>
  <c r="V31" i="5"/>
  <c r="U31" i="5"/>
  <c r="T31" i="5"/>
  <c r="S31" i="5"/>
  <c r="R31" i="5"/>
  <c r="Q31" i="5"/>
  <c r="P31" i="5"/>
  <c r="O31" i="5"/>
  <c r="N31" i="5"/>
  <c r="M31" i="5"/>
  <c r="V30" i="5"/>
  <c r="U30" i="5"/>
  <c r="T30" i="5"/>
  <c r="S30" i="5"/>
  <c r="R30" i="5"/>
  <c r="Q30" i="5"/>
  <c r="P30" i="5"/>
  <c r="O30" i="5"/>
  <c r="N30" i="5"/>
  <c r="M30" i="5"/>
  <c r="V23" i="5"/>
  <c r="L23" i="5"/>
  <c r="K23" i="5"/>
  <c r="U23" i="5" s="1"/>
  <c r="J23" i="5"/>
  <c r="T23" i="5" s="1"/>
  <c r="I23" i="5"/>
  <c r="S23" i="5" s="1"/>
  <c r="H23" i="5"/>
  <c r="R23" i="5" s="1"/>
  <c r="G23" i="5"/>
  <c r="Q23" i="5" s="1"/>
  <c r="F23" i="5"/>
  <c r="P23" i="5" s="1"/>
  <c r="E23" i="5"/>
  <c r="O23" i="5" s="1"/>
  <c r="D23" i="5"/>
  <c r="N23" i="5" s="1"/>
  <c r="V22" i="5"/>
  <c r="U22" i="5"/>
  <c r="T22" i="5"/>
  <c r="S22" i="5"/>
  <c r="R22" i="5"/>
  <c r="Q22" i="5"/>
  <c r="P22" i="5"/>
  <c r="O22" i="5"/>
  <c r="N22" i="5"/>
  <c r="M22" i="5"/>
  <c r="V21" i="5"/>
  <c r="U21" i="5"/>
  <c r="T21" i="5"/>
  <c r="S21" i="5"/>
  <c r="R21" i="5"/>
  <c r="Q21" i="5"/>
  <c r="P21" i="5"/>
  <c r="O21" i="5"/>
  <c r="N21" i="5"/>
  <c r="M21" i="5"/>
  <c r="V20" i="5"/>
  <c r="U20" i="5"/>
  <c r="T20" i="5"/>
  <c r="S20" i="5"/>
  <c r="R20" i="5"/>
  <c r="Q20" i="5"/>
  <c r="P20" i="5"/>
  <c r="O20" i="5"/>
  <c r="N20" i="5"/>
  <c r="M20" i="5"/>
  <c r="V19" i="5"/>
  <c r="U19" i="5"/>
  <c r="T19" i="5"/>
  <c r="S19" i="5"/>
  <c r="R19" i="5"/>
  <c r="Q19" i="5"/>
  <c r="P19" i="5"/>
  <c r="O19" i="5"/>
  <c r="N19" i="5"/>
  <c r="M19" i="5"/>
  <c r="V18" i="5"/>
  <c r="U18" i="5"/>
  <c r="T18" i="5"/>
  <c r="S18" i="5"/>
  <c r="R18" i="5"/>
  <c r="Q18" i="5"/>
  <c r="P18" i="5"/>
  <c r="O18" i="5"/>
  <c r="N18" i="5"/>
  <c r="M18" i="5"/>
  <c r="S10" i="5"/>
  <c r="Q10" i="5"/>
  <c r="S9" i="5"/>
  <c r="Q9" i="5"/>
  <c r="S8" i="5"/>
  <c r="Q8" i="5"/>
  <c r="S7" i="5"/>
  <c r="Q7" i="5"/>
  <c r="S6" i="5"/>
  <c r="Q6" i="5"/>
  <c r="S5" i="5"/>
  <c r="Q5" i="5"/>
  <c r="S4" i="5"/>
  <c r="Q4" i="5"/>
  <c r="W34" i="5" l="1"/>
  <c r="X34" i="5" s="1"/>
  <c r="W30" i="5"/>
  <c r="X30" i="5" s="1"/>
  <c r="W21" i="5"/>
  <c r="X21" i="5" s="1"/>
  <c r="W18" i="5"/>
  <c r="X18" i="5" s="1"/>
  <c r="W31" i="5"/>
  <c r="X31" i="5" s="1"/>
  <c r="W33" i="5"/>
  <c r="X33" i="5" s="1"/>
  <c r="W36" i="5"/>
  <c r="W23" i="5"/>
  <c r="W20" i="5"/>
  <c r="X20" i="5" s="1"/>
  <c r="W32" i="5"/>
  <c r="X32" i="5" s="1"/>
  <c r="W22" i="5"/>
  <c r="X22" i="5" s="1"/>
  <c r="M23" i="5"/>
  <c r="W35" i="5"/>
  <c r="X35" i="5" s="1"/>
  <c r="W19" i="5"/>
  <c r="X19" i="5" s="1"/>
  <c r="M36" i="5"/>
  <c r="X36" i="5" s="1"/>
  <c r="X23" i="5" l="1"/>
  <c r="J10" i="1" l="1"/>
  <c r="T10" i="1" s="1"/>
  <c r="I10" i="1"/>
  <c r="S10" i="1" s="1"/>
  <c r="H10" i="1"/>
  <c r="R10" i="1" s="1"/>
  <c r="G10" i="1"/>
  <c r="Q10" i="1" s="1"/>
  <c r="F10" i="1"/>
  <c r="P10" i="1" s="1"/>
  <c r="E10" i="1"/>
  <c r="O10" i="1" s="1"/>
  <c r="D10" i="1"/>
  <c r="N10" i="1" s="1"/>
  <c r="C10" i="1"/>
  <c r="M10" i="1" s="1"/>
  <c r="B10" i="1"/>
  <c r="T9" i="1"/>
  <c r="S9" i="1"/>
  <c r="R9" i="1"/>
  <c r="Q9" i="1"/>
  <c r="P9" i="1"/>
  <c r="O9" i="1"/>
  <c r="N9" i="1"/>
  <c r="M9" i="1"/>
  <c r="L9" i="1"/>
  <c r="K9" i="1"/>
  <c r="T8" i="1"/>
  <c r="S8" i="1"/>
  <c r="R8" i="1"/>
  <c r="Q8" i="1"/>
  <c r="P8" i="1"/>
  <c r="O8" i="1"/>
  <c r="N8" i="1"/>
  <c r="M8" i="1"/>
  <c r="L8" i="1"/>
  <c r="K8" i="1"/>
  <c r="T7" i="1"/>
  <c r="S7" i="1"/>
  <c r="R7" i="1"/>
  <c r="Q7" i="1"/>
  <c r="P7" i="1"/>
  <c r="O7" i="1"/>
  <c r="N7" i="1"/>
  <c r="M7" i="1"/>
  <c r="L7" i="1"/>
  <c r="K7" i="1"/>
  <c r="T6" i="1"/>
  <c r="S6" i="1"/>
  <c r="R6" i="1"/>
  <c r="Q6" i="1"/>
  <c r="P6" i="1"/>
  <c r="O6" i="1"/>
  <c r="N6" i="1"/>
  <c r="M6" i="1"/>
  <c r="L6" i="1"/>
  <c r="K6" i="1"/>
  <c r="T5" i="1"/>
  <c r="S5" i="1"/>
  <c r="R5" i="1"/>
  <c r="Q5" i="1"/>
  <c r="P5" i="1"/>
  <c r="O5" i="1"/>
  <c r="N5" i="1"/>
  <c r="M5" i="1"/>
  <c r="L5" i="1"/>
  <c r="K5" i="1"/>
  <c r="U9" i="1" l="1"/>
  <c r="V9" i="1" s="1"/>
  <c r="U8" i="1"/>
  <c r="V8" i="1" s="1"/>
  <c r="U7" i="1"/>
  <c r="V7" i="1" s="1"/>
  <c r="U6" i="1"/>
  <c r="V6" i="1" s="1"/>
  <c r="K10" i="1"/>
  <c r="U5" i="1"/>
  <c r="V5" i="1" s="1"/>
  <c r="L10" i="1"/>
  <c r="U10" i="1" s="1"/>
  <c r="V10" i="1" s="1"/>
</calcChain>
</file>

<file path=xl/sharedStrings.xml><?xml version="1.0" encoding="utf-8"?>
<sst xmlns="http://schemas.openxmlformats.org/spreadsheetml/2006/main" count="163" uniqueCount="58">
  <si>
    <t>SUB</t>
  </si>
  <si>
    <t>A1-8</t>
  </si>
  <si>
    <t>A2-7</t>
  </si>
  <si>
    <t>B1-6</t>
  </si>
  <si>
    <t>B2-5</t>
  </si>
  <si>
    <t>C1-4</t>
  </si>
  <si>
    <t>C2-3</t>
  </si>
  <si>
    <t>E2-0</t>
  </si>
  <si>
    <t>TOTAL</t>
  </si>
  <si>
    <t>A1</t>
  </si>
  <si>
    <t>A2</t>
  </si>
  <si>
    <t>B1</t>
  </si>
  <si>
    <t>B2</t>
  </si>
  <si>
    <t>C1</t>
  </si>
  <si>
    <t>C2</t>
  </si>
  <si>
    <t>E2</t>
  </si>
  <si>
    <t>N X W</t>
  </si>
  <si>
    <t>PI</t>
  </si>
  <si>
    <t>ENG</t>
  </si>
  <si>
    <t>HIN</t>
  </si>
  <si>
    <t>MATHS</t>
  </si>
  <si>
    <t>D-1</t>
  </si>
  <si>
    <t>D 2</t>
  </si>
  <si>
    <t>D2</t>
  </si>
  <si>
    <t>D1</t>
  </si>
  <si>
    <t>CLASS - X - OVERALL - PI</t>
  </si>
  <si>
    <t>science</t>
  </si>
  <si>
    <t>SO SCIENCE</t>
  </si>
  <si>
    <t>OVER ALL</t>
  </si>
  <si>
    <t>CLASS XII   2021-2022</t>
  </si>
  <si>
    <t>ENGLISH (301)</t>
  </si>
  <si>
    <t>HINDI (302)</t>
  </si>
  <si>
    <t>ECO (030)</t>
  </si>
  <si>
    <t>B. STUDIES(054)</t>
  </si>
  <si>
    <t>ACCOUNTANCY (055)</t>
  </si>
  <si>
    <t>P.HE (048)</t>
  </si>
  <si>
    <t>TOTAL(without P.HE)</t>
  </si>
  <si>
    <t>PRECENTAGE</t>
  </si>
  <si>
    <t>TOTAL(with P.HE)</t>
  </si>
  <si>
    <t>S.No</t>
  </si>
  <si>
    <t>Roll No</t>
  </si>
  <si>
    <t>Student's Name</t>
  </si>
  <si>
    <t>Marks</t>
  </si>
  <si>
    <t>Grade</t>
  </si>
  <si>
    <t xml:space="preserve">Marks </t>
  </si>
  <si>
    <t>Aashish</t>
  </si>
  <si>
    <t>Isha</t>
  </si>
  <si>
    <t>Himanshu</t>
  </si>
  <si>
    <t>Palak</t>
  </si>
  <si>
    <t>Shivani</t>
  </si>
  <si>
    <t>Veshnavi</t>
  </si>
  <si>
    <t>Vishal</t>
  </si>
  <si>
    <t>CLASS - XII - OVERALL - PI WITHOUT PH Ed</t>
  </si>
  <si>
    <t>ECO</t>
  </si>
  <si>
    <t>ACCOUNT</t>
  </si>
  <si>
    <t>BST</t>
  </si>
  <si>
    <t>CLASS - XII - OVERALL - PI WITH PH Ed</t>
  </si>
  <si>
    <t>PHY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</si>
</sst>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1" applyFont="1" applyAlignment="1"/>
    <xf numFmtId="0" fontId="4" fillId="0" borderId="0" xfId="1" applyFont="1" applyAlignment="1"/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workbookViewId="0">
      <selection activeCell="F14" sqref="F14"/>
    </sheetView>
  </sheetViews>
  <sheetFormatPr defaultColWidth="10" defaultRowHeight="15"/>
  <cols>
    <col min="1" max="1" width="12.140625" customWidth="1"/>
    <col min="2" max="20" width="6.28515625" customWidth="1"/>
    <col min="21" max="21" width="6.7109375" customWidth="1"/>
    <col min="22" max="22" width="12.5703125" customWidth="1"/>
  </cols>
  <sheetData>
    <row r="2" spans="1:22" s="1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8" customHeight="1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4.9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21</v>
      </c>
      <c r="I4" s="3" t="s">
        <v>22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24</v>
      </c>
      <c r="S4" s="3" t="s">
        <v>23</v>
      </c>
      <c r="T4" s="4" t="s">
        <v>15</v>
      </c>
      <c r="U4" s="4" t="s">
        <v>16</v>
      </c>
      <c r="V4" s="4" t="s">
        <v>17</v>
      </c>
    </row>
    <row r="5" spans="1:22" ht="24.95" customHeight="1">
      <c r="A5" s="5" t="s">
        <v>18</v>
      </c>
      <c r="B5" s="6">
        <v>2</v>
      </c>
      <c r="C5" s="6">
        <v>3</v>
      </c>
      <c r="D5" s="6">
        <v>2</v>
      </c>
      <c r="E5" s="6">
        <v>6</v>
      </c>
      <c r="F5" s="6">
        <v>7</v>
      </c>
      <c r="G5" s="6">
        <v>4</v>
      </c>
      <c r="H5" s="6">
        <v>4</v>
      </c>
      <c r="I5" s="6">
        <v>5</v>
      </c>
      <c r="J5" s="6"/>
      <c r="K5" s="6">
        <f>SUM(B5:J5)</f>
        <v>33</v>
      </c>
      <c r="L5" s="6">
        <f>B5*8</f>
        <v>16</v>
      </c>
      <c r="M5" s="6">
        <f>C5*7</f>
        <v>21</v>
      </c>
      <c r="N5" s="6">
        <f>D5*6</f>
        <v>12</v>
      </c>
      <c r="O5" s="6">
        <f>E5*5</f>
        <v>30</v>
      </c>
      <c r="P5" s="6">
        <f>F5*4</f>
        <v>28</v>
      </c>
      <c r="Q5" s="6">
        <f>G5*3</f>
        <v>12</v>
      </c>
      <c r="R5" s="6">
        <f>H5*2</f>
        <v>8</v>
      </c>
      <c r="S5" s="6">
        <f>I5*1</f>
        <v>5</v>
      </c>
      <c r="T5" s="6">
        <f>J5*0</f>
        <v>0</v>
      </c>
      <c r="U5" s="6">
        <f t="shared" ref="U5:U9" si="0">SUM(L5:T5)</f>
        <v>132</v>
      </c>
      <c r="V5" s="7">
        <f>U5*12.5/K5</f>
        <v>50</v>
      </c>
    </row>
    <row r="6" spans="1:22" ht="24.95" customHeight="1">
      <c r="A6" s="5" t="s">
        <v>19</v>
      </c>
      <c r="B6" s="6">
        <v>7</v>
      </c>
      <c r="C6" s="6">
        <v>5</v>
      </c>
      <c r="D6" s="6">
        <v>5</v>
      </c>
      <c r="E6" s="6">
        <v>3</v>
      </c>
      <c r="F6" s="6">
        <v>5</v>
      </c>
      <c r="G6" s="6">
        <v>4</v>
      </c>
      <c r="H6" s="6">
        <v>3</v>
      </c>
      <c r="I6" s="6">
        <v>1</v>
      </c>
      <c r="J6" s="6"/>
      <c r="K6" s="6">
        <f t="shared" ref="K6:K9" si="1">SUM(B6:J6)</f>
        <v>33</v>
      </c>
      <c r="L6" s="6">
        <f t="shared" ref="L6:L9" si="2">B6*8</f>
        <v>56</v>
      </c>
      <c r="M6" s="6">
        <f t="shared" ref="M6:M9" si="3">C6*7</f>
        <v>35</v>
      </c>
      <c r="N6" s="6">
        <f t="shared" ref="N6:N9" si="4">D6*6</f>
        <v>30</v>
      </c>
      <c r="O6" s="6">
        <f t="shared" ref="O6:O9" si="5">E6*5</f>
        <v>15</v>
      </c>
      <c r="P6" s="6">
        <f t="shared" ref="P6:P9" si="6">F6*4</f>
        <v>20</v>
      </c>
      <c r="Q6" s="6">
        <f t="shared" ref="Q6:Q9" si="7">G6*3</f>
        <v>12</v>
      </c>
      <c r="R6" s="6">
        <f t="shared" ref="R6:R9" si="8">H6*2</f>
        <v>6</v>
      </c>
      <c r="S6" s="6">
        <f t="shared" ref="S6:S9" si="9">I6*1</f>
        <v>1</v>
      </c>
      <c r="T6" s="6">
        <f t="shared" ref="T6:T9" si="10">J6*0</f>
        <v>0</v>
      </c>
      <c r="U6" s="6">
        <f t="shared" si="0"/>
        <v>175</v>
      </c>
      <c r="V6" s="7">
        <f t="shared" ref="V6:V9" si="11">U6*12.5/K6</f>
        <v>66.287878787878782</v>
      </c>
    </row>
    <row r="7" spans="1:22" ht="24.95" customHeight="1">
      <c r="A7" s="5" t="s">
        <v>20</v>
      </c>
      <c r="B7" s="6">
        <v>0</v>
      </c>
      <c r="C7" s="6">
        <v>4</v>
      </c>
      <c r="D7" s="6">
        <v>5</v>
      </c>
      <c r="E7" s="6">
        <v>3</v>
      </c>
      <c r="F7" s="6">
        <v>3</v>
      </c>
      <c r="G7" s="6">
        <v>5</v>
      </c>
      <c r="H7" s="6">
        <v>5</v>
      </c>
      <c r="I7" s="6">
        <v>8</v>
      </c>
      <c r="J7" s="6"/>
      <c r="K7" s="6">
        <f t="shared" si="1"/>
        <v>33</v>
      </c>
      <c r="L7" s="6">
        <f t="shared" si="2"/>
        <v>0</v>
      </c>
      <c r="M7" s="6">
        <f t="shared" si="3"/>
        <v>28</v>
      </c>
      <c r="N7" s="6">
        <f t="shared" si="4"/>
        <v>30</v>
      </c>
      <c r="O7" s="6">
        <f t="shared" si="5"/>
        <v>15</v>
      </c>
      <c r="P7" s="6">
        <f t="shared" si="6"/>
        <v>12</v>
      </c>
      <c r="Q7" s="6">
        <f t="shared" si="7"/>
        <v>15</v>
      </c>
      <c r="R7" s="6">
        <f t="shared" si="8"/>
        <v>10</v>
      </c>
      <c r="S7" s="6">
        <f t="shared" si="9"/>
        <v>8</v>
      </c>
      <c r="T7" s="6">
        <f t="shared" si="10"/>
        <v>0</v>
      </c>
      <c r="U7" s="6">
        <f t="shared" si="0"/>
        <v>118</v>
      </c>
      <c r="V7" s="7">
        <f t="shared" si="11"/>
        <v>44.696969696969695</v>
      </c>
    </row>
    <row r="8" spans="1:22" ht="24.95" customHeight="1">
      <c r="A8" s="5" t="s">
        <v>26</v>
      </c>
      <c r="B8" s="6">
        <v>5</v>
      </c>
      <c r="C8" s="6">
        <v>3</v>
      </c>
      <c r="D8" s="6">
        <v>2</v>
      </c>
      <c r="E8" s="6">
        <v>5</v>
      </c>
      <c r="F8" s="6">
        <v>5</v>
      </c>
      <c r="G8" s="6">
        <v>6</v>
      </c>
      <c r="H8" s="6">
        <v>5</v>
      </c>
      <c r="I8" s="6">
        <v>2</v>
      </c>
      <c r="J8" s="6"/>
      <c r="K8" s="6">
        <f t="shared" si="1"/>
        <v>33</v>
      </c>
      <c r="L8" s="6">
        <f t="shared" si="2"/>
        <v>40</v>
      </c>
      <c r="M8" s="6">
        <f t="shared" si="3"/>
        <v>21</v>
      </c>
      <c r="N8" s="6">
        <f t="shared" si="4"/>
        <v>12</v>
      </c>
      <c r="O8" s="6">
        <f t="shared" si="5"/>
        <v>25</v>
      </c>
      <c r="P8" s="6">
        <f t="shared" si="6"/>
        <v>20</v>
      </c>
      <c r="Q8" s="6">
        <f t="shared" si="7"/>
        <v>18</v>
      </c>
      <c r="R8" s="6">
        <f t="shared" si="8"/>
        <v>10</v>
      </c>
      <c r="S8" s="6">
        <f t="shared" si="9"/>
        <v>2</v>
      </c>
      <c r="T8" s="6">
        <f t="shared" si="10"/>
        <v>0</v>
      </c>
      <c r="U8" s="6">
        <f t="shared" si="0"/>
        <v>148</v>
      </c>
      <c r="V8" s="7">
        <f t="shared" si="11"/>
        <v>56.060606060606062</v>
      </c>
    </row>
    <row r="9" spans="1:22" ht="24.95" customHeight="1">
      <c r="A9" s="5" t="s">
        <v>27</v>
      </c>
      <c r="B9" s="6">
        <v>3</v>
      </c>
      <c r="C9" s="6">
        <v>2</v>
      </c>
      <c r="D9" s="6">
        <v>4</v>
      </c>
      <c r="E9" s="6">
        <v>4</v>
      </c>
      <c r="F9" s="6">
        <v>7</v>
      </c>
      <c r="G9" s="6">
        <v>2</v>
      </c>
      <c r="H9" s="6">
        <v>7</v>
      </c>
      <c r="I9" s="6">
        <v>4</v>
      </c>
      <c r="J9" s="6"/>
      <c r="K9" s="6">
        <f t="shared" si="1"/>
        <v>33</v>
      </c>
      <c r="L9" s="6">
        <f t="shared" si="2"/>
        <v>24</v>
      </c>
      <c r="M9" s="6">
        <f t="shared" si="3"/>
        <v>14</v>
      </c>
      <c r="N9" s="6">
        <f t="shared" si="4"/>
        <v>24</v>
      </c>
      <c r="O9" s="6">
        <f t="shared" si="5"/>
        <v>20</v>
      </c>
      <c r="P9" s="6">
        <f t="shared" si="6"/>
        <v>28</v>
      </c>
      <c r="Q9" s="6">
        <f t="shared" si="7"/>
        <v>6</v>
      </c>
      <c r="R9" s="6">
        <f t="shared" si="8"/>
        <v>14</v>
      </c>
      <c r="S9" s="6">
        <f t="shared" si="9"/>
        <v>4</v>
      </c>
      <c r="T9" s="6">
        <f t="shared" si="10"/>
        <v>0</v>
      </c>
      <c r="U9" s="6">
        <f t="shared" si="0"/>
        <v>134</v>
      </c>
      <c r="V9" s="7">
        <f t="shared" si="11"/>
        <v>50.757575757575758</v>
      </c>
    </row>
    <row r="10" spans="1:22">
      <c r="A10" s="5" t="s">
        <v>28</v>
      </c>
      <c r="B10" s="5">
        <f>SUM(B5:B9)</f>
        <v>17</v>
      </c>
      <c r="C10" s="5">
        <f>SUM(C5:C9)</f>
        <v>17</v>
      </c>
      <c r="D10" s="5">
        <f>SUM(D5:D9)</f>
        <v>18</v>
      </c>
      <c r="E10" s="5">
        <f>SUM(E5:E9)</f>
        <v>21</v>
      </c>
      <c r="F10" s="5">
        <f>SUM(F5:F9)</f>
        <v>27</v>
      </c>
      <c r="G10" s="5">
        <f>SUM(G5:G9)</f>
        <v>21</v>
      </c>
      <c r="H10" s="5">
        <f>SUM(H5:H9)</f>
        <v>24</v>
      </c>
      <c r="I10" s="5">
        <f>SUM(I5:I9)</f>
        <v>20</v>
      </c>
      <c r="J10" s="5">
        <f>SUM(J5:J9)</f>
        <v>0</v>
      </c>
      <c r="K10" s="8">
        <f>SUM(B10:J10)</f>
        <v>165</v>
      </c>
      <c r="L10" s="6">
        <f>B10*8</f>
        <v>136</v>
      </c>
      <c r="M10" s="6">
        <f>C10*7</f>
        <v>119</v>
      </c>
      <c r="N10" s="6">
        <f>D10*6</f>
        <v>108</v>
      </c>
      <c r="O10" s="6">
        <f>E10*5</f>
        <v>105</v>
      </c>
      <c r="P10" s="6">
        <f>F10*4</f>
        <v>108</v>
      </c>
      <c r="Q10" s="6">
        <f>G10*3</f>
        <v>63</v>
      </c>
      <c r="R10" s="6">
        <f>H10*2</f>
        <v>48</v>
      </c>
      <c r="S10" s="6">
        <f>I10*1</f>
        <v>20</v>
      </c>
      <c r="T10" s="6">
        <f>J10*0</f>
        <v>0</v>
      </c>
      <c r="U10" s="6">
        <f t="shared" ref="U10" si="12">SUM(L10:T10)</f>
        <v>707</v>
      </c>
      <c r="V10" s="7">
        <f>U10*12.5/K10</f>
        <v>53.560606060606062</v>
      </c>
    </row>
  </sheetData>
  <mergeCells count="2">
    <mergeCell ref="A2:V2"/>
    <mergeCell ref="A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I41" sqref="I41"/>
    </sheetView>
  </sheetViews>
  <sheetFormatPr defaultRowHeight="15"/>
  <sheetData>
    <row r="1" spans="1:24">
      <c r="A1" s="10"/>
      <c r="B1" s="10"/>
      <c r="C1" s="10"/>
      <c r="D1" s="10"/>
      <c r="E1" s="11"/>
      <c r="F1" s="11"/>
      <c r="G1" s="11" t="s">
        <v>29</v>
      </c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45">
      <c r="A2" s="11"/>
      <c r="B2" s="11"/>
      <c r="C2" s="11"/>
      <c r="D2" s="12" t="s">
        <v>30</v>
      </c>
      <c r="E2" s="12"/>
      <c r="F2" s="12" t="s">
        <v>31</v>
      </c>
      <c r="G2" s="12"/>
      <c r="H2" s="12" t="s">
        <v>32</v>
      </c>
      <c r="I2" s="12"/>
      <c r="J2" s="12" t="s">
        <v>33</v>
      </c>
      <c r="K2" s="12"/>
      <c r="L2" s="12" t="s">
        <v>34</v>
      </c>
      <c r="M2" s="12"/>
      <c r="N2" s="12" t="s">
        <v>35</v>
      </c>
      <c r="O2" s="12"/>
      <c r="P2" s="13" t="s">
        <v>36</v>
      </c>
      <c r="Q2" s="14" t="s">
        <v>37</v>
      </c>
      <c r="R2" s="15" t="s">
        <v>38</v>
      </c>
      <c r="S2" s="15" t="s">
        <v>37</v>
      </c>
      <c r="T2" s="11"/>
      <c r="U2" s="11"/>
      <c r="V2" s="11"/>
      <c r="W2" s="11"/>
      <c r="X2" s="11"/>
    </row>
    <row r="3" spans="1:24">
      <c r="A3" s="14" t="s">
        <v>39</v>
      </c>
      <c r="B3" s="14" t="s">
        <v>40</v>
      </c>
      <c r="C3" s="14" t="s">
        <v>41</v>
      </c>
      <c r="D3" s="14" t="s">
        <v>42</v>
      </c>
      <c r="E3" s="14" t="s">
        <v>43</v>
      </c>
      <c r="F3" s="14" t="s">
        <v>42</v>
      </c>
      <c r="G3" s="14" t="s">
        <v>43</v>
      </c>
      <c r="H3" s="14" t="s">
        <v>44</v>
      </c>
      <c r="I3" s="14" t="s">
        <v>43</v>
      </c>
      <c r="J3" s="14" t="s">
        <v>42</v>
      </c>
      <c r="K3" s="14" t="s">
        <v>43</v>
      </c>
      <c r="L3" s="14" t="s">
        <v>42</v>
      </c>
      <c r="M3" s="14" t="s">
        <v>43</v>
      </c>
      <c r="N3" s="14" t="s">
        <v>42</v>
      </c>
      <c r="O3" s="14" t="s">
        <v>43</v>
      </c>
      <c r="P3" s="14"/>
      <c r="Q3" s="14"/>
      <c r="R3" s="14"/>
      <c r="S3" s="14"/>
      <c r="T3" s="14"/>
      <c r="U3" s="14"/>
      <c r="V3" s="14"/>
      <c r="W3" s="14"/>
      <c r="X3" s="14"/>
    </row>
    <row r="4" spans="1:24">
      <c r="A4" s="10">
        <v>1</v>
      </c>
      <c r="B4" s="10">
        <v>21620977</v>
      </c>
      <c r="C4" s="10" t="s">
        <v>45</v>
      </c>
      <c r="D4" s="10">
        <v>70</v>
      </c>
      <c r="E4" s="10" t="s">
        <v>14</v>
      </c>
      <c r="F4" s="10">
        <v>61</v>
      </c>
      <c r="G4" s="10" t="s">
        <v>24</v>
      </c>
      <c r="H4" s="10">
        <v>54</v>
      </c>
      <c r="I4" s="10" t="s">
        <v>24</v>
      </c>
      <c r="J4" s="10">
        <v>55</v>
      </c>
      <c r="K4" s="10" t="s">
        <v>24</v>
      </c>
      <c r="L4" s="10">
        <v>55</v>
      </c>
      <c r="M4" s="10" t="s">
        <v>14</v>
      </c>
      <c r="N4" s="10">
        <v>67</v>
      </c>
      <c r="O4" s="10" t="s">
        <v>24</v>
      </c>
      <c r="P4" s="10">
        <v>295</v>
      </c>
      <c r="Q4" s="10">
        <f>P4/5</f>
        <v>59</v>
      </c>
      <c r="R4" s="10">
        <v>362</v>
      </c>
      <c r="S4" s="10">
        <f>R4/6</f>
        <v>60.333333333333336</v>
      </c>
      <c r="T4" s="10"/>
      <c r="U4" s="10"/>
      <c r="V4" s="10"/>
      <c r="W4" s="10"/>
      <c r="X4" s="10"/>
    </row>
    <row r="5" spans="1:24">
      <c r="A5" s="10">
        <v>2</v>
      </c>
      <c r="B5" s="10">
        <v>21620978</v>
      </c>
      <c r="C5" s="10" t="s">
        <v>46</v>
      </c>
      <c r="D5" s="10">
        <v>75</v>
      </c>
      <c r="E5" s="10" t="s">
        <v>13</v>
      </c>
      <c r="F5" s="10">
        <v>87</v>
      </c>
      <c r="G5" s="10" t="s">
        <v>10</v>
      </c>
      <c r="H5" s="10">
        <v>58</v>
      </c>
      <c r="I5" s="10" t="s">
        <v>14</v>
      </c>
      <c r="J5" s="10">
        <v>62</v>
      </c>
      <c r="K5" s="10" t="s">
        <v>14</v>
      </c>
      <c r="L5" s="10">
        <v>61</v>
      </c>
      <c r="M5" s="10" t="s">
        <v>13</v>
      </c>
      <c r="N5" s="10">
        <v>62</v>
      </c>
      <c r="O5" s="10" t="s">
        <v>24</v>
      </c>
      <c r="P5" s="10">
        <v>343</v>
      </c>
      <c r="Q5" s="10">
        <f t="shared" ref="Q5:Q10" si="0">P5/5</f>
        <v>68.599999999999994</v>
      </c>
      <c r="R5" s="10">
        <v>405</v>
      </c>
      <c r="S5" s="10">
        <f t="shared" ref="S5:S10" si="1">R5/6</f>
        <v>67.5</v>
      </c>
      <c r="T5" s="10"/>
      <c r="U5" s="10"/>
      <c r="V5" s="10"/>
      <c r="W5" s="10"/>
      <c r="X5" s="10"/>
    </row>
    <row r="6" spans="1:24">
      <c r="A6" s="10">
        <v>3</v>
      </c>
      <c r="B6" s="10">
        <v>21620979</v>
      </c>
      <c r="C6" s="10" t="s">
        <v>47</v>
      </c>
      <c r="D6" s="10">
        <v>79</v>
      </c>
      <c r="E6" s="10" t="s">
        <v>12</v>
      </c>
      <c r="F6" s="10">
        <v>81</v>
      </c>
      <c r="G6" s="10" t="s">
        <v>12</v>
      </c>
      <c r="H6" s="10">
        <v>71</v>
      </c>
      <c r="I6" s="10" t="s">
        <v>12</v>
      </c>
      <c r="J6" s="10">
        <v>62</v>
      </c>
      <c r="K6" s="10" t="s">
        <v>14</v>
      </c>
      <c r="L6" s="10">
        <v>65</v>
      </c>
      <c r="M6" s="10" t="s">
        <v>13</v>
      </c>
      <c r="N6" s="10">
        <v>72</v>
      </c>
      <c r="O6" s="10" t="s">
        <v>14</v>
      </c>
      <c r="P6" s="10">
        <v>358</v>
      </c>
      <c r="Q6" s="10">
        <f t="shared" si="0"/>
        <v>71.599999999999994</v>
      </c>
      <c r="R6" s="10">
        <v>430</v>
      </c>
      <c r="S6" s="10">
        <f t="shared" si="1"/>
        <v>71.666666666666671</v>
      </c>
      <c r="T6" s="10"/>
      <c r="U6" s="10"/>
      <c r="V6" s="10"/>
      <c r="W6" s="10"/>
      <c r="X6" s="10"/>
    </row>
    <row r="7" spans="1:24">
      <c r="A7" s="10">
        <v>4</v>
      </c>
      <c r="B7" s="10">
        <v>21620980</v>
      </c>
      <c r="C7" s="10" t="s">
        <v>48</v>
      </c>
      <c r="D7" s="10">
        <v>90</v>
      </c>
      <c r="E7" s="10" t="s">
        <v>10</v>
      </c>
      <c r="F7" s="10">
        <v>92</v>
      </c>
      <c r="G7" s="10" t="s">
        <v>9</v>
      </c>
      <c r="H7" s="10">
        <v>84</v>
      </c>
      <c r="I7" s="10" t="s">
        <v>10</v>
      </c>
      <c r="J7" s="10">
        <v>98</v>
      </c>
      <c r="K7" s="10" t="s">
        <v>9</v>
      </c>
      <c r="L7" s="10">
        <v>98</v>
      </c>
      <c r="M7" s="10" t="s">
        <v>9</v>
      </c>
      <c r="N7" s="10">
        <v>98</v>
      </c>
      <c r="O7" s="10" t="s">
        <v>9</v>
      </c>
      <c r="P7" s="10">
        <v>462</v>
      </c>
      <c r="Q7" s="10">
        <f t="shared" si="0"/>
        <v>92.4</v>
      </c>
      <c r="R7" s="10">
        <v>560</v>
      </c>
      <c r="S7" s="10">
        <f t="shared" si="1"/>
        <v>93.333333333333329</v>
      </c>
      <c r="T7" s="10"/>
      <c r="U7" s="10"/>
      <c r="V7" s="10"/>
      <c r="W7" s="10"/>
      <c r="X7" s="10"/>
    </row>
    <row r="8" spans="1:24">
      <c r="A8" s="10">
        <v>5</v>
      </c>
      <c r="B8" s="10">
        <v>21620981</v>
      </c>
      <c r="C8" s="10" t="s">
        <v>49</v>
      </c>
      <c r="D8" s="10">
        <v>83</v>
      </c>
      <c r="E8" s="10" t="s">
        <v>11</v>
      </c>
      <c r="F8" s="10">
        <v>88</v>
      </c>
      <c r="G8" s="10" t="s">
        <v>10</v>
      </c>
      <c r="H8" s="10">
        <v>73</v>
      </c>
      <c r="I8" s="10" t="s">
        <v>12</v>
      </c>
      <c r="J8" s="10">
        <v>85</v>
      </c>
      <c r="K8" s="10" t="s">
        <v>11</v>
      </c>
      <c r="L8" s="10">
        <v>73</v>
      </c>
      <c r="M8" s="10" t="s">
        <v>12</v>
      </c>
      <c r="N8" s="10">
        <v>84</v>
      </c>
      <c r="O8" s="10" t="s">
        <v>12</v>
      </c>
      <c r="P8" s="10">
        <v>402</v>
      </c>
      <c r="Q8" s="10">
        <f t="shared" si="0"/>
        <v>80.400000000000006</v>
      </c>
      <c r="R8" s="10">
        <v>486</v>
      </c>
      <c r="S8" s="10">
        <f t="shared" si="1"/>
        <v>81</v>
      </c>
      <c r="T8" s="10"/>
      <c r="U8" s="10"/>
      <c r="V8" s="10"/>
      <c r="W8" s="10"/>
      <c r="X8" s="10"/>
    </row>
    <row r="9" spans="1:24">
      <c r="A9" s="10">
        <v>6</v>
      </c>
      <c r="B9" s="10">
        <v>21620982</v>
      </c>
      <c r="C9" s="10" t="s">
        <v>50</v>
      </c>
      <c r="D9" s="10">
        <v>86</v>
      </c>
      <c r="E9" s="10" t="s">
        <v>11</v>
      </c>
      <c r="F9" s="10">
        <v>75</v>
      </c>
      <c r="G9" s="10" t="s">
        <v>13</v>
      </c>
      <c r="H9" s="10">
        <v>53</v>
      </c>
      <c r="I9" s="10" t="s">
        <v>24</v>
      </c>
      <c r="J9" s="10">
        <v>71</v>
      </c>
      <c r="K9" s="10" t="s">
        <v>13</v>
      </c>
      <c r="L9" s="10">
        <v>74</v>
      </c>
      <c r="M9" s="10" t="s">
        <v>12</v>
      </c>
      <c r="N9" s="10">
        <v>75</v>
      </c>
      <c r="O9" s="10" t="s">
        <v>13</v>
      </c>
      <c r="P9" s="10">
        <v>359</v>
      </c>
      <c r="Q9" s="10">
        <f t="shared" si="0"/>
        <v>71.8</v>
      </c>
      <c r="R9" s="10">
        <v>434</v>
      </c>
      <c r="S9" s="10">
        <f t="shared" si="1"/>
        <v>72.333333333333329</v>
      </c>
      <c r="T9" s="10"/>
      <c r="U9" s="10"/>
      <c r="V9" s="10"/>
      <c r="W9" s="10"/>
      <c r="X9" s="10"/>
    </row>
    <row r="10" spans="1:24">
      <c r="A10" s="10">
        <v>7</v>
      </c>
      <c r="B10" s="10">
        <v>21620983</v>
      </c>
      <c r="C10" s="10" t="s">
        <v>51</v>
      </c>
      <c r="D10" s="10">
        <v>71</v>
      </c>
      <c r="E10" s="10" t="s">
        <v>14</v>
      </c>
      <c r="F10" s="10">
        <v>66</v>
      </c>
      <c r="G10" s="10" t="s">
        <v>24</v>
      </c>
      <c r="H10" s="10">
        <v>45</v>
      </c>
      <c r="I10" s="10" t="s">
        <v>23</v>
      </c>
      <c r="J10" s="10">
        <v>68</v>
      </c>
      <c r="K10" s="10" t="s">
        <v>13</v>
      </c>
      <c r="L10" s="10">
        <v>47</v>
      </c>
      <c r="M10" s="10" t="s">
        <v>24</v>
      </c>
      <c r="N10" s="10">
        <v>82</v>
      </c>
      <c r="O10" s="10" t="s">
        <v>12</v>
      </c>
      <c r="P10" s="10">
        <v>297</v>
      </c>
      <c r="Q10" s="10">
        <f t="shared" si="0"/>
        <v>59.4</v>
      </c>
      <c r="R10" s="10">
        <v>379</v>
      </c>
      <c r="S10" s="10">
        <f t="shared" si="1"/>
        <v>63.166666666666664</v>
      </c>
      <c r="T10" s="10"/>
      <c r="U10" s="10"/>
      <c r="V10" s="10"/>
      <c r="W10" s="10"/>
      <c r="X10" s="10"/>
    </row>
    <row r="11" spans="1:24">
      <c r="A11" s="10"/>
      <c r="B11" s="10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A12" s="10"/>
      <c r="B12" s="10"/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s="10"/>
      <c r="B13" s="10"/>
      <c r="C13" s="1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0"/>
      <c r="B14" s="10"/>
      <c r="C14" s="1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0"/>
      <c r="B15" s="10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8.75">
      <c r="A16" s="10"/>
      <c r="B16" s="10"/>
      <c r="C16" s="9" t="s">
        <v>52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>
      <c r="A17" s="10"/>
      <c r="B17" s="10"/>
      <c r="C17" s="2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21</v>
      </c>
      <c r="K17" s="3" t="s">
        <v>22</v>
      </c>
      <c r="L17" s="3" t="s">
        <v>7</v>
      </c>
      <c r="M17" s="3" t="s">
        <v>8</v>
      </c>
      <c r="N17" s="3" t="s">
        <v>9</v>
      </c>
      <c r="O17" s="3" t="s">
        <v>10</v>
      </c>
      <c r="P17" s="3" t="s">
        <v>11</v>
      </c>
      <c r="Q17" s="3" t="s">
        <v>12</v>
      </c>
      <c r="R17" s="3" t="s">
        <v>13</v>
      </c>
      <c r="S17" s="3" t="s">
        <v>14</v>
      </c>
      <c r="T17" s="3" t="s">
        <v>24</v>
      </c>
      <c r="U17" s="3" t="s">
        <v>23</v>
      </c>
      <c r="V17" s="4" t="s">
        <v>15</v>
      </c>
      <c r="W17" s="4" t="s">
        <v>16</v>
      </c>
      <c r="X17" s="4" t="s">
        <v>17</v>
      </c>
    </row>
    <row r="18" spans="1:24">
      <c r="A18" s="10"/>
      <c r="B18" s="10"/>
      <c r="C18" s="5" t="s">
        <v>18</v>
      </c>
      <c r="D18" s="6">
        <v>0</v>
      </c>
      <c r="E18" s="6">
        <v>1</v>
      </c>
      <c r="F18" s="6">
        <v>2</v>
      </c>
      <c r="G18" s="6">
        <v>1</v>
      </c>
      <c r="H18" s="6">
        <v>1</v>
      </c>
      <c r="I18" s="6">
        <v>2</v>
      </c>
      <c r="J18" s="6">
        <v>0</v>
      </c>
      <c r="K18" s="6">
        <v>0</v>
      </c>
      <c r="L18" s="6"/>
      <c r="M18" s="6">
        <f>SUM(D18:L18)</f>
        <v>7</v>
      </c>
      <c r="N18" s="6">
        <f>D18*8</f>
        <v>0</v>
      </c>
      <c r="O18" s="6">
        <f>E18*7</f>
        <v>7</v>
      </c>
      <c r="P18" s="6">
        <f>F18*6</f>
        <v>12</v>
      </c>
      <c r="Q18" s="6">
        <f>G18*5</f>
        <v>5</v>
      </c>
      <c r="R18" s="6">
        <f>H18*4</f>
        <v>4</v>
      </c>
      <c r="S18" s="6">
        <f>I18*3</f>
        <v>6</v>
      </c>
      <c r="T18" s="6">
        <f>J18*2</f>
        <v>0</v>
      </c>
      <c r="U18" s="6">
        <f>K18*1</f>
        <v>0</v>
      </c>
      <c r="V18" s="6">
        <f>L18*0</f>
        <v>0</v>
      </c>
      <c r="W18" s="6">
        <f t="shared" ref="W18:W22" si="2">SUM(N18:V18)</f>
        <v>34</v>
      </c>
      <c r="X18" s="7">
        <f>W18*12.5/M18</f>
        <v>60.714285714285715</v>
      </c>
    </row>
    <row r="19" spans="1:24">
      <c r="A19" s="10"/>
      <c r="B19" s="10"/>
      <c r="C19" s="5" t="s">
        <v>19</v>
      </c>
      <c r="D19" s="6">
        <v>1</v>
      </c>
      <c r="E19" s="6">
        <v>2</v>
      </c>
      <c r="F19" s="6">
        <v>0</v>
      </c>
      <c r="G19" s="6">
        <v>1</v>
      </c>
      <c r="H19" s="6">
        <v>1</v>
      </c>
      <c r="I19" s="6">
        <v>0</v>
      </c>
      <c r="J19" s="6">
        <v>2</v>
      </c>
      <c r="K19" s="6">
        <v>0</v>
      </c>
      <c r="L19" s="6"/>
      <c r="M19" s="6">
        <f t="shared" ref="M19:M22" si="3">SUM(D19:L19)</f>
        <v>7</v>
      </c>
      <c r="N19" s="6">
        <f t="shared" ref="N19:N22" si="4">D19*8</f>
        <v>8</v>
      </c>
      <c r="O19" s="6">
        <f t="shared" ref="O19:O22" si="5">E19*7</f>
        <v>14</v>
      </c>
      <c r="P19" s="6">
        <f t="shared" ref="P19:P22" si="6">F19*6</f>
        <v>0</v>
      </c>
      <c r="Q19" s="6">
        <f t="shared" ref="Q19:Q22" si="7">G19*5</f>
        <v>5</v>
      </c>
      <c r="R19" s="6">
        <f t="shared" ref="R19:R22" si="8">H19*4</f>
        <v>4</v>
      </c>
      <c r="S19" s="6">
        <f t="shared" ref="S19:S22" si="9">I19*3</f>
        <v>0</v>
      </c>
      <c r="T19" s="6">
        <f t="shared" ref="T19:T22" si="10">J19*2</f>
        <v>4</v>
      </c>
      <c r="U19" s="6">
        <f t="shared" ref="U19:U22" si="11">K19*1</f>
        <v>0</v>
      </c>
      <c r="V19" s="6">
        <f t="shared" ref="V19:V22" si="12">L19*0</f>
        <v>0</v>
      </c>
      <c r="W19" s="6">
        <f t="shared" si="2"/>
        <v>35</v>
      </c>
      <c r="X19" s="7">
        <f t="shared" ref="X19:X22" si="13">W19*12.5/M19</f>
        <v>62.5</v>
      </c>
    </row>
    <row r="20" spans="1:24">
      <c r="A20" s="10"/>
      <c r="B20" s="10"/>
      <c r="C20" s="5" t="s">
        <v>53</v>
      </c>
      <c r="D20" s="6">
        <v>0</v>
      </c>
      <c r="E20" s="6">
        <v>1</v>
      </c>
      <c r="F20" s="6">
        <v>0</v>
      </c>
      <c r="G20" s="6">
        <v>2</v>
      </c>
      <c r="H20" s="6">
        <v>0</v>
      </c>
      <c r="I20" s="6">
        <v>1</v>
      </c>
      <c r="J20" s="6">
        <v>2</v>
      </c>
      <c r="K20" s="6">
        <v>1</v>
      </c>
      <c r="L20" s="6"/>
      <c r="M20" s="6">
        <f t="shared" si="3"/>
        <v>7</v>
      </c>
      <c r="N20" s="6">
        <f t="shared" si="4"/>
        <v>0</v>
      </c>
      <c r="O20" s="6">
        <f t="shared" si="5"/>
        <v>7</v>
      </c>
      <c r="P20" s="6">
        <f t="shared" si="6"/>
        <v>0</v>
      </c>
      <c r="Q20" s="6">
        <f t="shared" si="7"/>
        <v>10</v>
      </c>
      <c r="R20" s="6">
        <f t="shared" si="8"/>
        <v>0</v>
      </c>
      <c r="S20" s="6">
        <f t="shared" si="9"/>
        <v>3</v>
      </c>
      <c r="T20" s="6">
        <f t="shared" si="10"/>
        <v>4</v>
      </c>
      <c r="U20" s="6">
        <f t="shared" si="11"/>
        <v>1</v>
      </c>
      <c r="V20" s="6">
        <f t="shared" si="12"/>
        <v>0</v>
      </c>
      <c r="W20" s="6">
        <f t="shared" si="2"/>
        <v>25</v>
      </c>
      <c r="X20" s="7">
        <f t="shared" si="13"/>
        <v>44.642857142857146</v>
      </c>
    </row>
    <row r="21" spans="1:24">
      <c r="A21" s="10"/>
      <c r="B21" s="10"/>
      <c r="C21" s="5" t="s">
        <v>54</v>
      </c>
      <c r="D21" s="6">
        <v>1</v>
      </c>
      <c r="E21" s="6">
        <v>0</v>
      </c>
      <c r="F21" s="6">
        <v>0</v>
      </c>
      <c r="G21" s="6">
        <v>2</v>
      </c>
      <c r="H21" s="6">
        <v>2</v>
      </c>
      <c r="I21" s="6">
        <v>1</v>
      </c>
      <c r="J21" s="6">
        <v>1</v>
      </c>
      <c r="K21" s="6">
        <v>0</v>
      </c>
      <c r="L21" s="6"/>
      <c r="M21" s="6">
        <f t="shared" si="3"/>
        <v>7</v>
      </c>
      <c r="N21" s="6">
        <f t="shared" si="4"/>
        <v>8</v>
      </c>
      <c r="O21" s="6">
        <f t="shared" si="5"/>
        <v>0</v>
      </c>
      <c r="P21" s="6">
        <f t="shared" si="6"/>
        <v>0</v>
      </c>
      <c r="Q21" s="6">
        <f t="shared" si="7"/>
        <v>10</v>
      </c>
      <c r="R21" s="6">
        <f t="shared" si="8"/>
        <v>8</v>
      </c>
      <c r="S21" s="6">
        <f t="shared" si="9"/>
        <v>3</v>
      </c>
      <c r="T21" s="6">
        <f t="shared" si="10"/>
        <v>2</v>
      </c>
      <c r="U21" s="6">
        <f t="shared" si="11"/>
        <v>0</v>
      </c>
      <c r="V21" s="6">
        <f t="shared" si="12"/>
        <v>0</v>
      </c>
      <c r="W21" s="6">
        <f t="shared" si="2"/>
        <v>31</v>
      </c>
      <c r="X21" s="7">
        <f t="shared" si="13"/>
        <v>55.357142857142854</v>
      </c>
    </row>
    <row r="22" spans="1:24">
      <c r="A22" s="10"/>
      <c r="B22" s="10"/>
      <c r="C22" s="5" t="s">
        <v>55</v>
      </c>
      <c r="D22" s="6">
        <v>1</v>
      </c>
      <c r="E22" s="6">
        <v>0</v>
      </c>
      <c r="F22" s="6">
        <v>1</v>
      </c>
      <c r="G22" s="6">
        <v>0</v>
      </c>
      <c r="H22" s="6">
        <v>2</v>
      </c>
      <c r="I22" s="6">
        <v>2</v>
      </c>
      <c r="J22" s="6">
        <v>1</v>
      </c>
      <c r="K22" s="6">
        <v>0</v>
      </c>
      <c r="L22" s="6"/>
      <c r="M22" s="6">
        <f t="shared" si="3"/>
        <v>7</v>
      </c>
      <c r="N22" s="6">
        <f t="shared" si="4"/>
        <v>8</v>
      </c>
      <c r="O22" s="6">
        <f t="shared" si="5"/>
        <v>0</v>
      </c>
      <c r="P22" s="6">
        <f t="shared" si="6"/>
        <v>6</v>
      </c>
      <c r="Q22" s="6">
        <f t="shared" si="7"/>
        <v>0</v>
      </c>
      <c r="R22" s="6">
        <f t="shared" si="8"/>
        <v>8</v>
      </c>
      <c r="S22" s="6">
        <f t="shared" si="9"/>
        <v>6</v>
      </c>
      <c r="T22" s="6">
        <f t="shared" si="10"/>
        <v>2</v>
      </c>
      <c r="U22" s="6">
        <f t="shared" si="11"/>
        <v>0</v>
      </c>
      <c r="V22" s="6">
        <f t="shared" si="12"/>
        <v>0</v>
      </c>
      <c r="W22" s="6">
        <f t="shared" si="2"/>
        <v>30</v>
      </c>
      <c r="X22" s="7">
        <f t="shared" si="13"/>
        <v>53.571428571428569</v>
      </c>
    </row>
    <row r="23" spans="1:24">
      <c r="A23" s="10"/>
      <c r="B23" s="10"/>
      <c r="C23" s="5" t="s">
        <v>28</v>
      </c>
      <c r="D23" s="5">
        <f>SUM(D18:D22)</f>
        <v>3</v>
      </c>
      <c r="E23" s="5">
        <f>SUM(E18:E22)</f>
        <v>4</v>
      </c>
      <c r="F23" s="5">
        <f>SUM(F18:F22)</f>
        <v>3</v>
      </c>
      <c r="G23" s="5">
        <f>SUM(G18:G22)</f>
        <v>6</v>
      </c>
      <c r="H23" s="5">
        <f>SUM(H18:H22)</f>
        <v>6</v>
      </c>
      <c r="I23" s="5">
        <f>SUM(I18:I22)</f>
        <v>6</v>
      </c>
      <c r="J23" s="5">
        <f>SUM(J18:J22)</f>
        <v>6</v>
      </c>
      <c r="K23" s="5">
        <f>SUM(K18:K22)</f>
        <v>1</v>
      </c>
      <c r="L23" s="5">
        <f>SUM(L18:L22)</f>
        <v>0</v>
      </c>
      <c r="M23" s="8">
        <f>SUM(D23:L23)</f>
        <v>35</v>
      </c>
      <c r="N23" s="6">
        <f>D23*8</f>
        <v>24</v>
      </c>
      <c r="O23" s="6">
        <f>E23*7</f>
        <v>28</v>
      </c>
      <c r="P23" s="6">
        <f>F23*6</f>
        <v>18</v>
      </c>
      <c r="Q23" s="6">
        <f>G23*5</f>
        <v>30</v>
      </c>
      <c r="R23" s="6">
        <f>H23*4</f>
        <v>24</v>
      </c>
      <c r="S23" s="6">
        <f>I23*3</f>
        <v>18</v>
      </c>
      <c r="T23" s="6">
        <f>J23*2</f>
        <v>12</v>
      </c>
      <c r="U23" s="6">
        <f>K23*1</f>
        <v>1</v>
      </c>
      <c r="V23" s="6">
        <f>L23*0</f>
        <v>0</v>
      </c>
      <c r="W23" s="6">
        <f t="shared" ref="W23" si="14">SUM(N23:V23)</f>
        <v>155</v>
      </c>
      <c r="X23" s="7">
        <f>W23*12.5/M23</f>
        <v>55.357142857142854</v>
      </c>
    </row>
    <row r="24" spans="1:24">
      <c r="A24" s="10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10"/>
      <c r="B25" s="10"/>
      <c r="C25" s="1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/>
      <c r="B26" s="1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0"/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>
      <c r="A28" s="10"/>
      <c r="B28" s="10"/>
      <c r="C28" s="9" t="s">
        <v>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10"/>
      <c r="B29" s="10"/>
      <c r="C29" s="2" t="s">
        <v>0</v>
      </c>
      <c r="D29" s="3" t="s">
        <v>1</v>
      </c>
      <c r="E29" s="3" t="s">
        <v>2</v>
      </c>
      <c r="F29" s="3" t="s">
        <v>3</v>
      </c>
      <c r="G29" s="3" t="s">
        <v>4</v>
      </c>
      <c r="H29" s="3" t="s">
        <v>5</v>
      </c>
      <c r="I29" s="3" t="s">
        <v>6</v>
      </c>
      <c r="J29" s="3" t="s">
        <v>21</v>
      </c>
      <c r="K29" s="3" t="s">
        <v>22</v>
      </c>
      <c r="L29" s="3" t="s">
        <v>7</v>
      </c>
      <c r="M29" s="3" t="s">
        <v>8</v>
      </c>
      <c r="N29" s="3" t="s">
        <v>9</v>
      </c>
      <c r="O29" s="3" t="s">
        <v>10</v>
      </c>
      <c r="P29" s="3" t="s">
        <v>11</v>
      </c>
      <c r="Q29" s="3" t="s">
        <v>12</v>
      </c>
      <c r="R29" s="3" t="s">
        <v>13</v>
      </c>
      <c r="S29" s="3" t="s">
        <v>14</v>
      </c>
      <c r="T29" s="3" t="s">
        <v>24</v>
      </c>
      <c r="U29" s="3" t="s">
        <v>23</v>
      </c>
      <c r="V29" s="4" t="s">
        <v>15</v>
      </c>
      <c r="W29" s="4" t="s">
        <v>16</v>
      </c>
      <c r="X29" s="4" t="s">
        <v>17</v>
      </c>
    </row>
    <row r="30" spans="1:24">
      <c r="A30" s="10"/>
      <c r="B30" s="10"/>
      <c r="C30" s="5" t="s">
        <v>18</v>
      </c>
      <c r="D30" s="6">
        <v>0</v>
      </c>
      <c r="E30" s="6">
        <v>1</v>
      </c>
      <c r="F30" s="6">
        <v>2</v>
      </c>
      <c r="G30" s="6">
        <v>1</v>
      </c>
      <c r="H30" s="6">
        <v>1</v>
      </c>
      <c r="I30" s="6">
        <v>2</v>
      </c>
      <c r="J30" s="6">
        <v>0</v>
      </c>
      <c r="K30" s="6">
        <v>0</v>
      </c>
      <c r="L30" s="6"/>
      <c r="M30" s="6">
        <f>SUM(D30:L30)</f>
        <v>7</v>
      </c>
      <c r="N30" s="6">
        <f>D30*8</f>
        <v>0</v>
      </c>
      <c r="O30" s="6">
        <f>E30*7</f>
        <v>7</v>
      </c>
      <c r="P30" s="6">
        <f>F30*6</f>
        <v>12</v>
      </c>
      <c r="Q30" s="6">
        <f>G30*5</f>
        <v>5</v>
      </c>
      <c r="R30" s="6">
        <f>H30*4</f>
        <v>4</v>
      </c>
      <c r="S30" s="6">
        <f>I30*3</f>
        <v>6</v>
      </c>
      <c r="T30" s="6">
        <f>J30*2</f>
        <v>0</v>
      </c>
      <c r="U30" s="6">
        <f>K30*1</f>
        <v>0</v>
      </c>
      <c r="V30" s="6">
        <f>L30*0</f>
        <v>0</v>
      </c>
      <c r="W30" s="6">
        <f t="shared" ref="W30:W35" si="15">SUM(N30:V30)</f>
        <v>34</v>
      </c>
      <c r="X30" s="7">
        <f>W30*12.5/M30</f>
        <v>60.714285714285715</v>
      </c>
    </row>
    <row r="31" spans="1:24">
      <c r="A31" s="10"/>
      <c r="B31" s="10"/>
      <c r="C31" s="5" t="s">
        <v>19</v>
      </c>
      <c r="D31" s="6">
        <v>1</v>
      </c>
      <c r="E31" s="6">
        <v>2</v>
      </c>
      <c r="F31" s="6">
        <v>0</v>
      </c>
      <c r="G31" s="6">
        <v>1</v>
      </c>
      <c r="H31" s="6">
        <v>1</v>
      </c>
      <c r="I31" s="6">
        <v>0</v>
      </c>
      <c r="J31" s="6">
        <v>2</v>
      </c>
      <c r="K31" s="6">
        <v>0</v>
      </c>
      <c r="L31" s="6"/>
      <c r="M31" s="6">
        <f t="shared" ref="M31:M35" si="16">SUM(D31:L31)</f>
        <v>7</v>
      </c>
      <c r="N31" s="6">
        <f t="shared" ref="N31:N35" si="17">D31*8</f>
        <v>8</v>
      </c>
      <c r="O31" s="6">
        <f t="shared" ref="O31:O35" si="18">E31*7</f>
        <v>14</v>
      </c>
      <c r="P31" s="6">
        <f t="shared" ref="P31:P35" si="19">F31*6</f>
        <v>0</v>
      </c>
      <c r="Q31" s="6">
        <f t="shared" ref="Q31:Q35" si="20">G31*5</f>
        <v>5</v>
      </c>
      <c r="R31" s="6">
        <f t="shared" ref="R31:R35" si="21">H31*4</f>
        <v>4</v>
      </c>
      <c r="S31" s="6">
        <f t="shared" ref="S31:S35" si="22">I31*3</f>
        <v>0</v>
      </c>
      <c r="T31" s="6">
        <f t="shared" ref="T31:T35" si="23">J31*2</f>
        <v>4</v>
      </c>
      <c r="U31" s="6">
        <f t="shared" ref="U31:U35" si="24">K31*1</f>
        <v>0</v>
      </c>
      <c r="V31" s="6">
        <f t="shared" ref="V31:V35" si="25">L31*0</f>
        <v>0</v>
      </c>
      <c r="W31" s="6">
        <f t="shared" si="15"/>
        <v>35</v>
      </c>
      <c r="X31" s="7">
        <f t="shared" ref="X31:X35" si="26">W31*12.5/M31</f>
        <v>62.5</v>
      </c>
    </row>
    <row r="32" spans="1:24">
      <c r="A32" s="10"/>
      <c r="B32" s="10"/>
      <c r="C32" s="5" t="s">
        <v>53</v>
      </c>
      <c r="D32" s="6">
        <v>0</v>
      </c>
      <c r="E32" s="6">
        <v>1</v>
      </c>
      <c r="F32" s="6">
        <v>0</v>
      </c>
      <c r="G32" s="6">
        <v>2</v>
      </c>
      <c r="H32" s="6">
        <v>0</v>
      </c>
      <c r="I32" s="6">
        <v>1</v>
      </c>
      <c r="J32" s="6">
        <v>2</v>
      </c>
      <c r="K32" s="6">
        <v>1</v>
      </c>
      <c r="L32" s="6"/>
      <c r="M32" s="6">
        <f t="shared" si="16"/>
        <v>7</v>
      </c>
      <c r="N32" s="6">
        <f t="shared" si="17"/>
        <v>0</v>
      </c>
      <c r="O32" s="6">
        <f t="shared" si="18"/>
        <v>7</v>
      </c>
      <c r="P32" s="6">
        <f t="shared" si="19"/>
        <v>0</v>
      </c>
      <c r="Q32" s="6">
        <f t="shared" si="20"/>
        <v>10</v>
      </c>
      <c r="R32" s="6">
        <f t="shared" si="21"/>
        <v>0</v>
      </c>
      <c r="S32" s="6">
        <f t="shared" si="22"/>
        <v>3</v>
      </c>
      <c r="T32" s="6">
        <f t="shared" si="23"/>
        <v>4</v>
      </c>
      <c r="U32" s="6">
        <f t="shared" si="24"/>
        <v>1</v>
      </c>
      <c r="V32" s="6">
        <f t="shared" si="25"/>
        <v>0</v>
      </c>
      <c r="W32" s="6">
        <f t="shared" si="15"/>
        <v>25</v>
      </c>
      <c r="X32" s="7">
        <f t="shared" si="26"/>
        <v>44.642857142857146</v>
      </c>
    </row>
    <row r="33" spans="1:24">
      <c r="A33" s="10"/>
      <c r="B33" s="10"/>
      <c r="C33" s="5" t="s">
        <v>54</v>
      </c>
      <c r="D33" s="6">
        <v>1</v>
      </c>
      <c r="E33" s="6">
        <v>0</v>
      </c>
      <c r="F33" s="6">
        <v>0</v>
      </c>
      <c r="G33" s="6">
        <v>2</v>
      </c>
      <c r="H33" s="6">
        <v>2</v>
      </c>
      <c r="I33" s="6">
        <v>1</v>
      </c>
      <c r="J33" s="6">
        <v>1</v>
      </c>
      <c r="K33" s="6">
        <v>0</v>
      </c>
      <c r="L33" s="6"/>
      <c r="M33" s="6">
        <f t="shared" si="16"/>
        <v>7</v>
      </c>
      <c r="N33" s="6">
        <f t="shared" si="17"/>
        <v>8</v>
      </c>
      <c r="O33" s="6">
        <f t="shared" si="18"/>
        <v>0</v>
      </c>
      <c r="P33" s="6">
        <f t="shared" si="19"/>
        <v>0</v>
      </c>
      <c r="Q33" s="6">
        <f t="shared" si="20"/>
        <v>10</v>
      </c>
      <c r="R33" s="6">
        <f t="shared" si="21"/>
        <v>8</v>
      </c>
      <c r="S33" s="6">
        <f t="shared" si="22"/>
        <v>3</v>
      </c>
      <c r="T33" s="6">
        <f t="shared" si="23"/>
        <v>2</v>
      </c>
      <c r="U33" s="6">
        <f t="shared" si="24"/>
        <v>0</v>
      </c>
      <c r="V33" s="6">
        <f t="shared" si="25"/>
        <v>0</v>
      </c>
      <c r="W33" s="6">
        <f t="shared" si="15"/>
        <v>31</v>
      </c>
      <c r="X33" s="7">
        <f t="shared" si="26"/>
        <v>55.357142857142854</v>
      </c>
    </row>
    <row r="34" spans="1:24">
      <c r="A34" s="10"/>
      <c r="B34" s="10"/>
      <c r="C34" s="5" t="s">
        <v>55</v>
      </c>
      <c r="D34" s="6">
        <v>1</v>
      </c>
      <c r="E34" s="6">
        <v>0</v>
      </c>
      <c r="F34" s="6">
        <v>1</v>
      </c>
      <c r="G34" s="6">
        <v>0</v>
      </c>
      <c r="H34" s="6">
        <v>2</v>
      </c>
      <c r="I34" s="6">
        <v>2</v>
      </c>
      <c r="J34" s="6">
        <v>1</v>
      </c>
      <c r="K34" s="6">
        <v>0</v>
      </c>
      <c r="L34" s="6"/>
      <c r="M34" s="6">
        <f t="shared" si="16"/>
        <v>7</v>
      </c>
      <c r="N34" s="6">
        <f t="shared" si="17"/>
        <v>8</v>
      </c>
      <c r="O34" s="6">
        <f t="shared" si="18"/>
        <v>0</v>
      </c>
      <c r="P34" s="6">
        <f t="shared" si="19"/>
        <v>6</v>
      </c>
      <c r="Q34" s="6">
        <f t="shared" si="20"/>
        <v>0</v>
      </c>
      <c r="R34" s="6">
        <f t="shared" si="21"/>
        <v>8</v>
      </c>
      <c r="S34" s="6">
        <f t="shared" si="22"/>
        <v>6</v>
      </c>
      <c r="T34" s="6">
        <f t="shared" si="23"/>
        <v>2</v>
      </c>
      <c r="U34" s="6">
        <f t="shared" si="24"/>
        <v>0</v>
      </c>
      <c r="V34" s="6">
        <f t="shared" si="25"/>
        <v>0</v>
      </c>
      <c r="W34" s="6">
        <f t="shared" si="15"/>
        <v>30</v>
      </c>
      <c r="X34" s="7">
        <f t="shared" si="26"/>
        <v>53.571428571428569</v>
      </c>
    </row>
    <row r="35" spans="1:24">
      <c r="A35" s="10"/>
      <c r="B35" s="10"/>
      <c r="C35" s="5" t="s">
        <v>57</v>
      </c>
      <c r="D35" s="6">
        <v>1</v>
      </c>
      <c r="E35" s="6"/>
      <c r="F35" s="6"/>
      <c r="G35" s="6">
        <v>2</v>
      </c>
      <c r="H35" s="6">
        <v>1</v>
      </c>
      <c r="I35" s="6">
        <v>1</v>
      </c>
      <c r="J35" s="6">
        <v>2</v>
      </c>
      <c r="K35" s="6"/>
      <c r="L35" s="6"/>
      <c r="M35" s="6">
        <f t="shared" si="16"/>
        <v>7</v>
      </c>
      <c r="N35" s="6">
        <f t="shared" si="17"/>
        <v>8</v>
      </c>
      <c r="O35" s="6">
        <f t="shared" si="18"/>
        <v>0</v>
      </c>
      <c r="P35" s="6">
        <f t="shared" si="19"/>
        <v>0</v>
      </c>
      <c r="Q35" s="6">
        <f t="shared" si="20"/>
        <v>10</v>
      </c>
      <c r="R35" s="6">
        <f t="shared" si="21"/>
        <v>4</v>
      </c>
      <c r="S35" s="6">
        <f t="shared" si="22"/>
        <v>3</v>
      </c>
      <c r="T35" s="6">
        <f t="shared" si="23"/>
        <v>4</v>
      </c>
      <c r="U35" s="6">
        <f t="shared" si="24"/>
        <v>0</v>
      </c>
      <c r="V35" s="6">
        <f t="shared" si="25"/>
        <v>0</v>
      </c>
      <c r="W35" s="6">
        <f t="shared" si="15"/>
        <v>29</v>
      </c>
      <c r="X35" s="7">
        <f t="shared" si="26"/>
        <v>51.785714285714285</v>
      </c>
    </row>
    <row r="36" spans="1:24">
      <c r="A36" s="10"/>
      <c r="B36" s="10"/>
      <c r="C36" s="5" t="s">
        <v>28</v>
      </c>
      <c r="D36" s="5">
        <f>SUM(D30:D35)</f>
        <v>4</v>
      </c>
      <c r="E36" s="5">
        <f>SUM(E30:E35)</f>
        <v>4</v>
      </c>
      <c r="F36" s="5">
        <f>SUM(F30:F35)</f>
        <v>3</v>
      </c>
      <c r="G36" s="5">
        <f>SUM(G30:G35)</f>
        <v>8</v>
      </c>
      <c r="H36" s="5">
        <f>SUM(H30:H35)</f>
        <v>7</v>
      </c>
      <c r="I36" s="5">
        <f>SUM(I30:I35)</f>
        <v>7</v>
      </c>
      <c r="J36" s="5">
        <f>SUM(J30:J35)</f>
        <v>8</v>
      </c>
      <c r="K36" s="5">
        <f>SUM(K30:K35)</f>
        <v>1</v>
      </c>
      <c r="L36" s="5">
        <f>SUM(L30:L35)</f>
        <v>0</v>
      </c>
      <c r="M36" s="8">
        <f>SUM(D36:L36)</f>
        <v>42</v>
      </c>
      <c r="N36" s="6">
        <f>D36*8</f>
        <v>32</v>
      </c>
      <c r="O36" s="6">
        <f>E36*7</f>
        <v>28</v>
      </c>
      <c r="P36" s="6">
        <f>F36*6</f>
        <v>18</v>
      </c>
      <c r="Q36" s="6">
        <f>G36*5</f>
        <v>40</v>
      </c>
      <c r="R36" s="6">
        <f>H36*4</f>
        <v>28</v>
      </c>
      <c r="S36" s="6">
        <f>I36*3</f>
        <v>21</v>
      </c>
      <c r="T36" s="6">
        <f>J36*2</f>
        <v>16</v>
      </c>
      <c r="U36" s="6">
        <f>K36*1</f>
        <v>1</v>
      </c>
      <c r="V36" s="6">
        <f>L36*0</f>
        <v>0</v>
      </c>
      <c r="W36" s="6">
        <f t="shared" ref="W36" si="27">SUM(N36:V36)</f>
        <v>184</v>
      </c>
      <c r="X36" s="7">
        <f>W36*12.5/M36</f>
        <v>54.761904761904759</v>
      </c>
    </row>
    <row r="37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</sheetData>
  <mergeCells count="8">
    <mergeCell ref="C16:X16"/>
    <mergeCell ref="C28:X28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</vt:lpstr>
      <vt:lpstr>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</dc:creator>
  <cp:lastModifiedBy>kvafschn--8</cp:lastModifiedBy>
  <dcterms:created xsi:type="dcterms:W3CDTF">2022-07-22T01:48:20Z</dcterms:created>
  <dcterms:modified xsi:type="dcterms:W3CDTF">2023-05-08T08:51:55Z</dcterms:modified>
</cp:coreProperties>
</file>